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8150" windowHeight="10035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'Feuil1'!$A$1:$J$50</definedName>
  </definedNames>
  <calcPr fullCalcOnLoad="1"/>
</workbook>
</file>

<file path=xl/sharedStrings.xml><?xml version="1.0" encoding="utf-8"?>
<sst xmlns="http://schemas.openxmlformats.org/spreadsheetml/2006/main" count="65" uniqueCount="39">
  <si>
    <t>Calcul de la tenue du Pied Ecran VESA</t>
  </si>
  <si>
    <t>Ecran</t>
  </si>
  <si>
    <t>A=</t>
  </si>
  <si>
    <t>B=</t>
  </si>
  <si>
    <t>E=</t>
  </si>
  <si>
    <t>P=</t>
  </si>
  <si>
    <t>mm</t>
  </si>
  <si>
    <t>kg</t>
  </si>
  <si>
    <t>Pied</t>
  </si>
  <si>
    <t>Poids</t>
  </si>
  <si>
    <t>Valeur = 350, 850, 1350 ou 1850mm</t>
  </si>
  <si>
    <t>CDG</t>
  </si>
  <si>
    <t>Couple</t>
  </si>
  <si>
    <t>m.kg</t>
  </si>
  <si>
    <t>Ecran + Pied</t>
  </si>
  <si>
    <t>Couple stabilisant Pied</t>
  </si>
  <si>
    <t>Couple stabilisant Ecran</t>
  </si>
  <si>
    <t>Couple stabilisant Total &gt; 0</t>
  </si>
  <si>
    <t>Hauteur=</t>
  </si>
  <si>
    <t>H</t>
  </si>
  <si>
    <t>Couple renversant</t>
  </si>
  <si>
    <t>Lest</t>
  </si>
  <si>
    <t>Lest réparti autour du tube vertical ø50</t>
  </si>
  <si>
    <t>Lest zone sans public</t>
  </si>
  <si>
    <t>Poids de l'écran</t>
  </si>
  <si>
    <t>Epaisseur de l'écran</t>
  </si>
  <si>
    <t>Largeur de l'écran (facultatif)</t>
  </si>
  <si>
    <t>Hauteur de l'écran (facultatif)</t>
  </si>
  <si>
    <t>Lest zone avec public</t>
  </si>
  <si>
    <t>Effort important</t>
  </si>
  <si>
    <t>Effort limité</t>
  </si>
  <si>
    <t>Hauteur du centre de l'écran (B/2 au mini)</t>
  </si>
  <si>
    <t>Si négatif =&gt; pas de lest</t>
  </si>
  <si>
    <t>Distance au centre du pied</t>
  </si>
  <si>
    <t>Poids Pied + Embase + Tole VESA</t>
  </si>
  <si>
    <t>Effort</t>
  </si>
  <si>
    <t>08.11.2019</t>
  </si>
  <si>
    <t xml:space="preserve">  A renseigner</t>
  </si>
  <si>
    <t xml:space="preserve">  Lest nécessaire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</si>
</sst>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0000"/>
    <numFmt numFmtId="166" formatCode="0.00000"/>
    <numFmt numFmtId="167" formatCode="0.0000"/>
    <numFmt numFmtId="168" formatCode="0.0"/>
  </numFmts>
  <fonts count="6">
    <font>
      <sz val="8"/>
      <name val="Trebuchet MS"/>
      <family val="0"/>
    </font>
    <font>
      <b/>
      <i/>
      <sz val="16"/>
      <name val="Trebuchet MS"/>
      <family val="2"/>
    </font>
    <font>
      <sz val="10"/>
      <name val="Trebuchet MS"/>
      <family val="0"/>
    </font>
    <font>
      <b/>
      <sz val="10"/>
      <name val="Trebuchet MS"/>
      <family val="2"/>
    </font>
    <font>
      <b/>
      <i/>
      <sz val="12"/>
      <name val="Trebuchet MS"/>
      <family val="2"/>
    </font>
    <font>
      <b/>
      <i/>
      <sz val="10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1" fontId="2" fillId="0" borderId="0" xfId="0" applyNumberFormat="1" applyFont="1" applyAlignment="1" applyProtection="1">
      <alignment/>
      <protection hidden="1"/>
    </xf>
    <xf numFmtId="168" fontId="3" fillId="0" borderId="0" xfId="0" applyNumberFormat="1" applyFont="1" applyAlignment="1" applyProtection="1">
      <alignment/>
      <protection hidden="1"/>
    </xf>
    <xf numFmtId="0" fontId="2" fillId="0" borderId="0" xfId="0" applyFont="1" applyAlignment="1" applyProtection="1">
      <alignment horizontal="right"/>
      <protection hidden="1"/>
    </xf>
    <xf numFmtId="1" fontId="3" fillId="0" borderId="0" xfId="0" applyNumberFormat="1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3" fillId="2" borderId="0" xfId="0" applyFont="1" applyFill="1" applyAlignment="1" applyProtection="1">
      <alignment/>
      <protection locked="0"/>
    </xf>
    <xf numFmtId="1" fontId="2" fillId="0" borderId="0" xfId="0" applyNumberFormat="1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right"/>
      <protection hidden="1"/>
    </xf>
    <xf numFmtId="0" fontId="1" fillId="0" borderId="0" xfId="0" applyFont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2" fillId="0" borderId="0" xfId="0" applyFont="1" applyAlignment="1" applyProtection="1">
      <alignment horizontal="right"/>
      <protection hidden="1"/>
    </xf>
    <xf numFmtId="1" fontId="3" fillId="3" borderId="0" xfId="0" applyNumberFormat="1" applyFont="1" applyFill="1" applyAlignment="1" applyProtection="1">
      <alignment/>
      <protection hidden="1"/>
    </xf>
    <xf numFmtId="0" fontId="0" fillId="4" borderId="0" xfId="0" applyFill="1" applyAlignment="1">
      <alignment/>
    </xf>
    <xf numFmtId="0" fontId="0" fillId="3" borderId="0" xfId="0" applyFill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219075</xdr:colOff>
      <xdr:row>0</xdr:row>
      <xdr:rowOff>47625</xdr:rowOff>
    </xdr:from>
    <xdr:to>
      <xdr:col>6</xdr:col>
      <xdr:colOff>276225</xdr:colOff>
      <xdr:row>3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47625"/>
          <a:ext cx="14287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3</xdr:row>
      <xdr:rowOff>123825</xdr:rowOff>
    </xdr:from>
    <xdr:to>
      <xdr:col>9</xdr:col>
      <xdr:colOff>638175</xdr:colOff>
      <xdr:row>33</xdr:row>
      <xdr:rowOff>161925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71975" y="733425"/>
          <a:ext cx="4057650" cy="3752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6"/>
  <sheetViews>
    <sheetView tabSelected="1" workbookViewId="0" topLeftCell="A1">
      <selection activeCell="D42" sqref="D42"/>
    </sheetView>
  </sheetViews>
  <sheetFormatPr defaultColWidth="12" defaultRowHeight="13.5"/>
  <cols>
    <col min="1" max="1" width="13.5" style="0" customWidth="1"/>
    <col min="2" max="2" width="9.83203125" style="0" customWidth="1"/>
    <col min="3" max="3" width="9.66015625" style="0" customWidth="1"/>
    <col min="4" max="4" width="43.33203125" style="0" bestFit="1" customWidth="1"/>
    <col min="10" max="10" width="16" style="0" customWidth="1"/>
  </cols>
  <sheetData>
    <row r="2" spans="1:8" ht="21">
      <c r="A2" s="14" t="s">
        <v>0</v>
      </c>
      <c r="E2" s="2"/>
      <c r="H2" s="15" t="s">
        <v>36</v>
      </c>
    </row>
    <row r="3" ht="13.5">
      <c r="A3" s="10"/>
    </row>
    <row r="4" spans="1:4" ht="18">
      <c r="A4" s="12" t="s">
        <v>1</v>
      </c>
      <c r="B4" s="1"/>
      <c r="C4" s="1"/>
      <c r="D4" s="1"/>
    </row>
    <row r="5" spans="1:4" ht="15">
      <c r="A5" s="13" t="s">
        <v>2</v>
      </c>
      <c r="B5" s="8">
        <v>800</v>
      </c>
      <c r="C5" s="7" t="s">
        <v>6</v>
      </c>
      <c r="D5" s="7" t="s">
        <v>26</v>
      </c>
    </row>
    <row r="6" spans="1:4" ht="15">
      <c r="A6" s="13" t="s">
        <v>3</v>
      </c>
      <c r="B6" s="8">
        <v>400</v>
      </c>
      <c r="C6" s="7" t="s">
        <v>6</v>
      </c>
      <c r="D6" s="7" t="s">
        <v>27</v>
      </c>
    </row>
    <row r="7" spans="1:4" ht="15">
      <c r="A7" s="13" t="s">
        <v>4</v>
      </c>
      <c r="B7" s="8">
        <v>50</v>
      </c>
      <c r="C7" s="7" t="s">
        <v>6</v>
      </c>
      <c r="D7" s="7" t="s">
        <v>25</v>
      </c>
    </row>
    <row r="8" spans="1:4" ht="15">
      <c r="A8" s="13" t="s">
        <v>5</v>
      </c>
      <c r="B8" s="8">
        <v>25</v>
      </c>
      <c r="C8" s="7" t="s">
        <v>7</v>
      </c>
      <c r="D8" s="7" t="s">
        <v>24</v>
      </c>
    </row>
    <row r="9" spans="1:4" ht="15">
      <c r="A9" s="13" t="s">
        <v>18</v>
      </c>
      <c r="B9" s="8">
        <v>1850</v>
      </c>
      <c r="C9" s="7" t="s">
        <v>6</v>
      </c>
      <c r="D9" s="7" t="s">
        <v>10</v>
      </c>
    </row>
    <row r="10" spans="1:4" ht="15">
      <c r="A10" s="13" t="s">
        <v>19</v>
      </c>
      <c r="B10" s="8">
        <v>1700</v>
      </c>
      <c r="C10" s="7" t="s">
        <v>6</v>
      </c>
      <c r="D10" s="7" t="s">
        <v>31</v>
      </c>
    </row>
    <row r="11" spans="1:4" ht="15">
      <c r="A11" s="7"/>
      <c r="B11" s="1"/>
      <c r="C11" s="7"/>
      <c r="D11" s="7"/>
    </row>
    <row r="12" spans="1:4" ht="15" hidden="1">
      <c r="A12" s="5" t="s">
        <v>11</v>
      </c>
      <c r="B12" s="3">
        <f>B7/2+66.6</f>
        <v>91.6</v>
      </c>
      <c r="C12" s="7" t="s">
        <v>6</v>
      </c>
      <c r="D12" s="7" t="s">
        <v>33</v>
      </c>
    </row>
    <row r="13" spans="1:4" ht="15" hidden="1">
      <c r="A13" s="5" t="s">
        <v>12</v>
      </c>
      <c r="B13" s="4">
        <f>B8*(205-B12)/1000</f>
        <v>2.835</v>
      </c>
      <c r="C13" s="7" t="s">
        <v>13</v>
      </c>
      <c r="D13" s="7" t="s">
        <v>16</v>
      </c>
    </row>
    <row r="14" spans="1:4" ht="15" hidden="1">
      <c r="A14" s="7"/>
      <c r="B14" s="7"/>
      <c r="C14" s="7"/>
      <c r="D14" s="7"/>
    </row>
    <row r="15" spans="1:4" ht="18" hidden="1">
      <c r="A15" s="12" t="s">
        <v>8</v>
      </c>
      <c r="B15" s="7"/>
      <c r="C15" s="7"/>
      <c r="D15" s="7"/>
    </row>
    <row r="16" spans="1:4" ht="15" hidden="1">
      <c r="A16" s="13" t="s">
        <v>9</v>
      </c>
      <c r="B16" s="5" t="str">
        <f>IF(B$9=350,"36",IF(B$9=850,"43",IF(B$9=1350,"51",IF(B$9=1850,"58","Incorrect"))))</f>
        <v>58</v>
      </c>
      <c r="C16" s="7" t="s">
        <v>7</v>
      </c>
      <c r="D16" s="7" t="s">
        <v>34</v>
      </c>
    </row>
    <row r="17" spans="1:4" ht="15" hidden="1">
      <c r="A17" s="13" t="s">
        <v>11</v>
      </c>
      <c r="B17" s="5" t="str">
        <f>IF(B$9=350,"26.6",IF(B$9=850,"23.6",IF(B$9=1350,"20",IF(B$9=1850,"17","Incorrect"))))</f>
        <v>17</v>
      </c>
      <c r="C17" s="7" t="s">
        <v>6</v>
      </c>
      <c r="D17" s="7" t="s">
        <v>33</v>
      </c>
    </row>
    <row r="18" spans="1:4" ht="15" hidden="1">
      <c r="A18" s="13" t="s">
        <v>12</v>
      </c>
      <c r="B18" s="4">
        <f>B16*(205-B17)/1000</f>
        <v>10.904</v>
      </c>
      <c r="C18" s="7" t="s">
        <v>13</v>
      </c>
      <c r="D18" s="7" t="s">
        <v>15</v>
      </c>
    </row>
    <row r="19" spans="1:4" ht="15" hidden="1">
      <c r="A19" s="7"/>
      <c r="B19" s="7"/>
      <c r="C19" s="7"/>
      <c r="D19" s="7"/>
    </row>
    <row r="20" spans="1:4" ht="18" hidden="1">
      <c r="A20" s="12" t="s">
        <v>14</v>
      </c>
      <c r="B20" s="7"/>
      <c r="C20" s="7"/>
      <c r="D20" s="7"/>
    </row>
    <row r="21" spans="1:4" ht="15" hidden="1">
      <c r="A21" s="13" t="s">
        <v>12</v>
      </c>
      <c r="B21" s="4">
        <f>B13+B18</f>
        <v>13.739</v>
      </c>
      <c r="C21" s="7" t="s">
        <v>13</v>
      </c>
      <c r="D21" s="7" t="s">
        <v>17</v>
      </c>
    </row>
    <row r="22" spans="1:4" ht="15" hidden="1">
      <c r="A22" s="7"/>
      <c r="B22" s="7"/>
      <c r="C22" s="7"/>
      <c r="D22" s="7"/>
    </row>
    <row r="23" spans="1:4" ht="18">
      <c r="A23" s="12" t="s">
        <v>23</v>
      </c>
      <c r="B23" s="7"/>
      <c r="C23" s="7"/>
      <c r="D23" s="7"/>
    </row>
    <row r="24" spans="1:4" ht="15">
      <c r="A24" s="16" t="s">
        <v>35</v>
      </c>
      <c r="B24" s="9">
        <v>10</v>
      </c>
      <c r="C24" s="7" t="s">
        <v>7</v>
      </c>
      <c r="D24" s="7" t="s">
        <v>30</v>
      </c>
    </row>
    <row r="25" spans="1:4" ht="15">
      <c r="A25" s="5" t="s">
        <v>12</v>
      </c>
      <c r="B25" s="6">
        <f>B10*B24/1000</f>
        <v>17</v>
      </c>
      <c r="C25" s="7" t="s">
        <v>13</v>
      </c>
      <c r="D25" s="7" t="s">
        <v>20</v>
      </c>
    </row>
    <row r="26" spans="1:4" ht="15">
      <c r="A26" s="13" t="s">
        <v>21</v>
      </c>
      <c r="B26" s="17">
        <f>(B25-B21)/(205/1000)</f>
        <v>15.907317073170729</v>
      </c>
      <c r="C26" s="7" t="s">
        <v>7</v>
      </c>
      <c r="D26" s="11" t="s">
        <v>22</v>
      </c>
    </row>
    <row r="27" spans="1:4" ht="15">
      <c r="A27" s="10"/>
      <c r="B27" s="10"/>
      <c r="C27" s="10"/>
      <c r="D27" s="11" t="s">
        <v>32</v>
      </c>
    </row>
    <row r="28" spans="1:4" ht="18">
      <c r="A28" s="12" t="s">
        <v>28</v>
      </c>
      <c r="B28" s="7"/>
      <c r="C28" s="7"/>
      <c r="D28" s="7"/>
    </row>
    <row r="29" spans="1:4" ht="15">
      <c r="A29" s="5" t="s">
        <v>35</v>
      </c>
      <c r="B29" s="7">
        <v>30</v>
      </c>
      <c r="C29" s="7" t="s">
        <v>7</v>
      </c>
      <c r="D29" s="7" t="s">
        <v>29</v>
      </c>
    </row>
    <row r="30" spans="1:4" ht="15">
      <c r="A30" s="5" t="s">
        <v>12</v>
      </c>
      <c r="B30" s="4">
        <f>B29*B10/1000</f>
        <v>51</v>
      </c>
      <c r="C30" s="7" t="s">
        <v>13</v>
      </c>
      <c r="D30" s="7" t="s">
        <v>20</v>
      </c>
    </row>
    <row r="31" spans="1:4" ht="15">
      <c r="A31" s="13" t="s">
        <v>21</v>
      </c>
      <c r="B31" s="17">
        <f>(B30-B21)/(205/1000)</f>
        <v>181.7609756097561</v>
      </c>
      <c r="C31" s="7" t="s">
        <v>7</v>
      </c>
      <c r="D31" s="11" t="s">
        <v>22</v>
      </c>
    </row>
    <row r="32" spans="1:4" ht="15">
      <c r="A32" s="10"/>
      <c r="C32" s="10"/>
      <c r="D32" s="11" t="s">
        <v>32</v>
      </c>
    </row>
    <row r="34" spans="1:2" ht="15">
      <c r="A34" s="18"/>
      <c r="B34" s="20" t="s">
        <v>37</v>
      </c>
    </row>
    <row r="36" spans="1:2" ht="15">
      <c r="A36" s="19"/>
      <c r="B36" s="20" t="s">
        <v>38</v>
      </c>
    </row>
  </sheetData>
  <sheetProtection password="8CC2" sheet="1" objects="1" scenarios="1"/>
  <protectedRanges>
    <protectedRange password="8CC2" sqref="B5:B8" name="Plage1"/>
  </protectedRanges>
  <printOptions/>
  <pageMargins left="0.75" right="0.75" top="1" bottom="1" header="0.4921259845" footer="0.4921259845"/>
  <pageSetup orientation="portrait" paperSize="9" scale="72" r:id="rId2"/>
  <colBreaks count="1" manualBreakCount="1">
    <brk id="10" max="47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" defaultRowHeight="13.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" defaultRowHeight="13.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</dc:creator>
  <cp:keywords/>
  <dc:description/>
  <cp:lastModifiedBy>PA</cp:lastModifiedBy>
  <cp:lastPrinted>2019-11-08T13:45:17Z</cp:lastPrinted>
  <dcterms:created xsi:type="dcterms:W3CDTF">2019-11-07T14:02:48Z</dcterms:created>
  <dcterms:modified xsi:type="dcterms:W3CDTF">2019-11-08T14:16:38Z</dcterms:modified>
  <cp:category/>
  <cp:version/>
  <cp:contentType/>
  <cp:contentStatus/>
</cp:coreProperties>
</file>